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200" windowHeight="12105" activeTab="0"/>
  </bookViews>
  <sheets>
    <sheet name="使用說明" sheetId="1" r:id="rId1"/>
    <sheet name="自動轉換大寫" sheetId="2" r:id="rId2"/>
    <sheet name="自由輸入" sheetId="3" r:id="rId3"/>
    <sheet name="sheet1" sheetId="4" r:id="rId4"/>
  </sheets>
  <definedNames>
    <definedName name="a">#REF!</definedName>
    <definedName name="aaa">#REF!</definedName>
    <definedName name="abc">#REF!</definedName>
    <definedName name="bbb">#REF!</definedName>
    <definedName name="_xlnm.Print_Area" localSheetId="2">'自由輸入'!$A$1:$W$33</definedName>
    <definedName name="_xlnm.Print_Area" localSheetId="1">'自動轉換大寫'!$A$1:$W$30</definedName>
    <definedName name="Text11">#REF!</definedName>
    <definedName name="Text12">#REF!</definedName>
    <definedName name="Text13">#REF!</definedName>
    <definedName name="Text14">#REF!</definedName>
    <definedName name="Text15">#REF!</definedName>
    <definedName name="Text16">#REF!</definedName>
    <definedName name="Text17">#REF!</definedName>
    <definedName name="tttt">#REF!</definedName>
  </definedNames>
  <calcPr fullCalcOnLoad="1"/>
</workbook>
</file>

<file path=xl/comments2.xml><?xml version="1.0" encoding="utf-8"?>
<comments xmlns="http://schemas.openxmlformats.org/spreadsheetml/2006/main">
  <authors>
    <author>wang</author>
  </authors>
  <commentList>
    <comment ref="AD1" authorId="0">
      <text>
        <r>
          <rPr>
            <b/>
            <sz val="9"/>
            <rFont val="Times New Roman"/>
            <family val="1"/>
          </rPr>
          <t xml:space="preserve">SCSB:
</t>
        </r>
        <r>
          <rPr>
            <b/>
            <sz val="9"/>
            <rFont val="新細明體"/>
            <family val="1"/>
          </rPr>
          <t>請輸入</t>
        </r>
        <r>
          <rPr>
            <b/>
            <sz val="9"/>
            <rFont val="Times New Roman"/>
            <family val="1"/>
          </rPr>
          <t>14</t>
        </r>
        <r>
          <rPr>
            <b/>
            <sz val="9"/>
            <rFont val="新細明體"/>
            <family val="1"/>
          </rPr>
          <t>位數帳號</t>
        </r>
        <r>
          <rPr>
            <sz val="9"/>
            <rFont val="新細明體"/>
            <family val="1"/>
          </rPr>
          <t xml:space="preserve">
</t>
        </r>
      </text>
    </comment>
    <comment ref="AD3" authorId="0">
      <text>
        <r>
          <rPr>
            <b/>
            <sz val="9"/>
            <rFont val="Times New Roman"/>
            <family val="1"/>
          </rPr>
          <t xml:space="preserve">SCSB:
</t>
        </r>
        <r>
          <rPr>
            <b/>
            <sz val="9"/>
            <rFont val="新細明體"/>
            <family val="1"/>
          </rPr>
          <t>請輸入戶名</t>
        </r>
      </text>
    </comment>
    <comment ref="AD9" authorId="0">
      <text>
        <r>
          <rPr>
            <b/>
            <sz val="9"/>
            <rFont val="Times New Roman"/>
            <family val="1"/>
          </rPr>
          <t xml:space="preserve">SCSB:
</t>
        </r>
        <r>
          <rPr>
            <b/>
            <sz val="9"/>
            <rFont val="新細明體"/>
            <family val="1"/>
          </rPr>
          <t>請輸入金額數字</t>
        </r>
      </text>
    </comment>
  </commentList>
</comments>
</file>

<file path=xl/sharedStrings.xml><?xml version="1.0" encoding="utf-8"?>
<sst xmlns="http://schemas.openxmlformats.org/spreadsheetml/2006/main" count="110" uniqueCount="75">
  <si>
    <t xml:space="preserve">巨集-安全性選項，將安全性層級改為"中"，然後再重新開啟檔案，並選擇開啟巨集即可。 </t>
  </si>
  <si>
    <t>如使用Excel 2007時，請由Excel圓形圖示中點選Excel選項-信任中心-信任中心設定</t>
  </si>
  <si>
    <t>-巨集設定-停用所有巨集(事先通知)-確認，然後重新開啟檔案，並於工具列下安全性選項</t>
  </si>
  <si>
    <t>選取啟動這個內容。</t>
  </si>
  <si>
    <r>
      <t>為預防使用者誤鍵造成本申請書欄位格式不一，本申請書使用欄位資料保護，</t>
    </r>
    <r>
      <rPr>
        <sz val="12"/>
        <color indexed="10"/>
        <rFont val="新細明體"/>
        <family val="1"/>
      </rPr>
      <t>僅部分</t>
    </r>
  </si>
  <si>
    <t>二、</t>
  </si>
  <si>
    <r>
      <t>欄位開放填寫（如下未標示顏色的區塊）</t>
    </r>
    <r>
      <rPr>
        <sz val="12"/>
        <rFont val="新細明體"/>
        <family val="1"/>
      </rPr>
      <t>，其餘欄位資料皆設定無法修改。</t>
    </r>
  </si>
  <si>
    <r>
      <t>本申請書列印時請搭配</t>
    </r>
    <r>
      <rPr>
        <sz val="12"/>
        <color indexed="10"/>
        <rFont val="新細明體"/>
        <family val="1"/>
      </rPr>
      <t>雷射印表機</t>
    </r>
    <r>
      <rPr>
        <sz val="12"/>
        <rFont val="新細明體"/>
        <family val="1"/>
      </rPr>
      <t>並以</t>
    </r>
    <r>
      <rPr>
        <sz val="12"/>
        <color indexed="10"/>
        <rFont val="Times New Roman"/>
        <family val="1"/>
      </rPr>
      <t>A4</t>
    </r>
    <r>
      <rPr>
        <sz val="12"/>
        <color indexed="10"/>
        <rFont val="新細明體"/>
        <family val="1"/>
      </rPr>
      <t>格式</t>
    </r>
    <r>
      <rPr>
        <sz val="12"/>
        <rFont val="新細明體"/>
        <family val="1"/>
      </rPr>
      <t>輸出。</t>
    </r>
  </si>
  <si>
    <t>帳號</t>
  </si>
  <si>
    <t>分行別</t>
  </si>
  <si>
    <t>存   款   別</t>
  </si>
  <si>
    <t>帳            號</t>
  </si>
  <si>
    <t>檢</t>
  </si>
  <si>
    <t>戶名</t>
  </si>
  <si>
    <t>DR.借：</t>
  </si>
  <si>
    <t xml:space="preserve">一、新台幣欄位請用（零、壹、貳、參、肆、伍、陸、柒、捌、玖、拾、佰、仟、萬、億）大寫數字填寫，並於末數加「整」字。                       二、聯行代付時，作為聯行往來彙總傳票之附件。                                                      </t>
  </si>
  <si>
    <t>憑摺支取</t>
  </si>
  <si>
    <t>新台幣</t>
  </si>
  <si>
    <t>日 期</t>
  </si>
  <si>
    <t>時   間</t>
  </si>
  <si>
    <t>交易序號</t>
  </si>
  <si>
    <t>摺 號</t>
  </si>
  <si>
    <t>機號</t>
  </si>
  <si>
    <t>櫃 員</t>
  </si>
  <si>
    <t>提   取   帳   號</t>
  </si>
  <si>
    <t>借貸</t>
  </si>
  <si>
    <t>摘要</t>
  </si>
  <si>
    <t>結清</t>
  </si>
  <si>
    <t>主管(1)</t>
  </si>
  <si>
    <r>
      <t>主管(2)</t>
    </r>
  </si>
  <si>
    <r>
      <t>請輸入</t>
    </r>
    <r>
      <rPr>
        <b/>
        <sz val="12"/>
        <rFont val="Times New Roman"/>
        <family val="1"/>
      </rPr>
      <t>14</t>
    </r>
    <r>
      <rPr>
        <b/>
        <sz val="12"/>
        <rFont val="標楷體"/>
        <family val="4"/>
      </rPr>
      <t>位帳號</t>
    </r>
  </si>
  <si>
    <t>請輸入戶名</t>
  </si>
  <si>
    <t>一、自動轉換大寫：</t>
  </si>
  <si>
    <t>二、自由輸入：</t>
  </si>
  <si>
    <t>一、</t>
  </si>
  <si>
    <t>三、</t>
  </si>
  <si>
    <t>如無法使用自動轉換大寫功能，Excel 2003(含及以下版本)請點選功能列中之 工具-</t>
  </si>
  <si>
    <t>四、</t>
  </si>
  <si>
    <t>日期（年月日）因考量列印取款憑條與交易日可能非同一日，請列印後以人工填寫。</t>
  </si>
  <si>
    <t>合計NT＄</t>
  </si>
  <si>
    <t>合計金額</t>
  </si>
  <si>
    <t>請輸入現金金額</t>
  </si>
  <si>
    <t>請輸入轉帳金額</t>
  </si>
  <si>
    <t>轉    帳    金    額</t>
  </si>
  <si>
    <t>合    計     金     額</t>
  </si>
  <si>
    <r>
      <t>日期：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日</t>
    </r>
  </si>
  <si>
    <r>
      <t>日期：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日</t>
    </r>
  </si>
  <si>
    <r>
      <t>對方科目：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票號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備註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付：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標楷體"/>
        <family val="4"/>
      </rPr>
      <t>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計：</t>
    </r>
  </si>
  <si>
    <t xml:space="preserve"> </t>
  </si>
  <si>
    <r>
      <t>對方科目：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/ </t>
    </r>
    <r>
      <rPr>
        <sz val="10"/>
        <rFont val="標楷體"/>
        <family val="4"/>
      </rPr>
      <t>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註</t>
    </r>
    <r>
      <rPr>
        <sz val="10"/>
        <rFont val="Times New Roman"/>
        <family val="1"/>
      </rPr>
      <t xml:space="preserve">                                 </t>
    </r>
    <r>
      <rPr>
        <sz val="10"/>
        <rFont val="標楷體"/>
        <family val="4"/>
      </rPr>
      <t>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付：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標楷體"/>
        <family val="4"/>
      </rPr>
      <t>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計：</t>
    </r>
  </si>
  <si>
    <t xml:space="preserve"> 現     金    金     額</t>
  </si>
  <si>
    <t xml:space="preserve"> 現    金     金     額</t>
  </si>
  <si>
    <r>
      <t xml:space="preserve">                                                                  </t>
    </r>
    <r>
      <rPr>
        <sz val="12"/>
        <rFont val="標楷體"/>
        <family val="4"/>
      </rPr>
      <t>取款憑條</t>
    </r>
  </si>
  <si>
    <t>現金NT＄</t>
  </si>
  <si>
    <t>轉帳NT＄</t>
  </si>
  <si>
    <t>合計NT＄</t>
  </si>
  <si>
    <t>兆</t>
  </si>
  <si>
    <t>仟</t>
  </si>
  <si>
    <t>佰</t>
  </si>
  <si>
    <t>拾</t>
  </si>
  <si>
    <t>億</t>
  </si>
  <si>
    <t>萬</t>
  </si>
  <si>
    <t>元</t>
  </si>
  <si>
    <t>角</t>
  </si>
  <si>
    <t>分</t>
  </si>
  <si>
    <t>壹</t>
  </si>
  <si>
    <t>貳</t>
  </si>
  <si>
    <t>參</t>
  </si>
  <si>
    <t>肆</t>
  </si>
  <si>
    <t>伍</t>
  </si>
  <si>
    <t>陸</t>
  </si>
  <si>
    <t>柒</t>
  </si>
  <si>
    <t>捌</t>
  </si>
  <si>
    <t>玖</t>
  </si>
  <si>
    <t>客   戶   原   留   印   鑑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</si>
</sst>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,00#,##0.00"/>
    <numFmt numFmtId="181" formatCode="000000000"/>
    <numFmt numFmtId="182" formatCode="00"/>
    <numFmt numFmtId="183" formatCode="00000000\-0"/>
    <numFmt numFmtId="184" formatCode="\X\X\X#,##0.00"/>
    <numFmt numFmtId="185" formatCode="[DBNum2][$-404]General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_-* #,##0.000000_-;\-* #,##0.000000_-;_-* &quot;-&quot;??_-;_-@_-"/>
    <numFmt numFmtId="190" formatCode="_-* #,##0.0000000_-;\-* #,##0.0000000_-;_-* &quot;-&quot;??_-;_-@_-"/>
    <numFmt numFmtId="191" formatCode="_-* #,##0.00000000_-;\-* #,##0.00000000_-;_-* &quot;-&quot;??_-;_-@_-"/>
    <numFmt numFmtId="192" formatCode="_-* #,##0.000000000_-;\-* #,##0.000000000_-;_-* &quot;-&quot;??_-;_-@_-"/>
    <numFmt numFmtId="193" formatCode="_-* #,##0.0000000000_-;\-* #,##0.0000000000_-;_-* &quot;-&quot;??_-;_-@_-"/>
    <numFmt numFmtId="194" formatCode="_-* #,##0.00000000000_-;\-* #,##0.00000000000_-;_-* &quot;-&quot;??_-;_-@_-"/>
    <numFmt numFmtId="195" formatCode="_-* #,##0.000000000000_-;\-* #,##0.000000000000_-;_-* &quot;-&quot;??_-;_-@_-"/>
    <numFmt numFmtId="196" formatCode="_-* #,##0.0000000000000_-;\-* #,##0.0000000000000_-;_-* &quot;-&quot;??_-;_-@_-"/>
    <numFmt numFmtId="197" formatCode="_-* #,##0.00000000000000_-;\-* #,##0.00000000000000_-;_-* &quot;-&quot;??_-;_-@_-"/>
    <numFmt numFmtId="198" formatCode="_-* #,##0.000000000000000_-;\-* #,##0.000000000000000_-;_-* &quot;-&quot;??_-;_-@_-"/>
    <numFmt numFmtId="199" formatCode="_-* #,##0.0000000000000000_-;\-* #,##0.0000000000000000_-;_-* &quot;-&quot;??_-;_-@_-"/>
    <numFmt numFmtId="200" formatCode="_-* #,##0.00000000000000000_-;\-* #,##0.00000000000000000_-;_-* &quot;-&quot;??_-;_-@_-"/>
    <numFmt numFmtId="201" formatCode="_-* #,##0.000000000000000000_-;\-* #,##0.000000000000000000_-;_-* &quot;-&quot;??_-;_-@_-"/>
    <numFmt numFmtId="202" formatCode="_-* #,##0.0000000000000000000_-;\-* #,##0.0000000000000000000_-;_-* &quot;-&quot;??_-;_-@_-"/>
    <numFmt numFmtId="203" formatCode="_-* #,##0.00000000000000000000_-;\-* #,##0.00000000000000000000_-;_-* &quot;-&quot;??_-;_-@_-"/>
    <numFmt numFmtId="204" formatCode="_-* #,##0.000000000000000000000_-;\-* #,##0.000000000000000000000_-;_-* &quot;-&quot;??_-;_-@_-"/>
    <numFmt numFmtId="205" formatCode="_-* #,##0.0000000000000000000000_-;\-* #,##0.0000000000000000000000_-;_-* &quot;-&quot;??_-;_-@_-"/>
    <numFmt numFmtId="206" formatCode="_-* #,##0.00000000000000000000000_-;\-* #,##0.00000000000000000000000_-;_-* &quot;-&quot;??_-;_-@_-"/>
    <numFmt numFmtId="207" formatCode="_-* #,##0.000000000000000000000000_-;\-* #,##0.000000000000000000000000_-;_-* &quot;-&quot;??_-;_-@_-"/>
    <numFmt numFmtId="208" formatCode="_-* #,##0.0000000000000000000000000_-;\-* #,##0.0000000000000000000000000_-;_-* &quot;-&quot;??_-;_-@_-"/>
    <numFmt numFmtId="209" formatCode="_-* #,##0.00000000000000000000000000_-;\-* #,##0.00000000000000000000000000_-;_-* &quot;-&quot;??_-;_-@_-"/>
    <numFmt numFmtId="210" formatCode="_-* #,##0.0_-;\-* #,##0.0_-;_-* &quot;-&quot;??_-;_-@_-"/>
    <numFmt numFmtId="211" formatCode="_-* #,##0_-;\-* #,##0_-;_-* &quot;-&quot;??_-;_-@_-"/>
    <numFmt numFmtId="212" formatCode="000000\-0"/>
    <numFmt numFmtId="213" formatCode="#,##0_ "/>
    <numFmt numFmtId="214" formatCode="#,##0.\-"/>
    <numFmt numFmtId="215" formatCode="##.\-"/>
    <numFmt numFmtId="216" formatCode="#,###.\-"/>
    <numFmt numFmtId="217" formatCode="#"/>
    <numFmt numFmtId="218" formatCode="0.\-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6"/>
      <name val="華康勘亭流"/>
      <family val="1"/>
    </font>
    <font>
      <sz val="16"/>
      <name val="標楷體"/>
      <family val="4"/>
    </font>
    <font>
      <sz val="7"/>
      <name val="標楷體"/>
      <family val="4"/>
    </font>
    <font>
      <sz val="10"/>
      <name val="華康粗黑體"/>
      <family val="3"/>
    </font>
    <font>
      <sz val="11"/>
      <name val="標楷體"/>
      <family val="4"/>
    </font>
    <font>
      <sz val="20"/>
      <name val="標楷體"/>
      <family val="4"/>
    </font>
    <font>
      <sz val="6"/>
      <name val="標楷體"/>
      <family val="4"/>
    </font>
    <font>
      <b/>
      <sz val="9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6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b/>
      <sz val="11"/>
      <name val="標楷體"/>
      <family val="4"/>
    </font>
    <font>
      <b/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 quotePrefix="1">
      <alignment horizontal="left" vertical="top"/>
      <protection/>
    </xf>
    <xf numFmtId="0" fontId="5" fillId="0" borderId="0" xfId="0" applyFont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16" fillId="33" borderId="12" xfId="0" applyFont="1" applyFill="1" applyBorder="1" applyAlignment="1" applyProtection="1">
      <alignment horizontal="right" vertical="top" textRotation="255" wrapText="1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20" fillId="33" borderId="16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5" fillId="33" borderId="17" xfId="0" applyFont="1" applyFill="1" applyBorder="1" applyAlignment="1" applyProtection="1">
      <alignment vertical="center"/>
      <protection hidden="1"/>
    </xf>
    <xf numFmtId="0" fontId="20" fillId="3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213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43" fontId="24" fillId="0" borderId="0" xfId="33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center"/>
      <protection hidden="1"/>
    </xf>
    <xf numFmtId="211" fontId="24" fillId="0" borderId="0" xfId="33" applyNumberFormat="1" applyFont="1" applyFill="1" applyAlignment="1" applyProtection="1">
      <alignment/>
      <protection hidden="1"/>
    </xf>
    <xf numFmtId="211" fontId="24" fillId="0" borderId="0" xfId="33" applyNumberFormat="1" applyFont="1" applyFill="1" applyAlignment="1" applyProtection="1" quotePrefix="1">
      <alignment/>
      <protection hidden="1"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16" fontId="6" fillId="33" borderId="0" xfId="0" applyNumberFormat="1" applyFont="1" applyFill="1" applyBorder="1" applyAlignment="1" applyProtection="1">
      <alignment horizontal="left" wrapText="1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 locked="0"/>
    </xf>
    <xf numFmtId="0" fontId="6" fillId="34" borderId="20" xfId="0" applyFont="1" applyFill="1" applyBorder="1" applyAlignment="1" applyProtection="1">
      <alignment horizontal="center"/>
      <protection hidden="1" locked="0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6" fillId="33" borderId="16" xfId="0" applyFont="1" applyFill="1" applyBorder="1" applyAlignment="1" applyProtection="1">
      <alignment horizontal="center" vertical="center"/>
      <protection hidden="1"/>
    </xf>
    <xf numFmtId="0" fontId="16" fillId="33" borderId="17" xfId="0" applyFont="1" applyFill="1" applyBorder="1" applyAlignment="1" applyProtection="1">
      <alignment vertical="center"/>
      <protection hidden="1"/>
    </xf>
    <xf numFmtId="0" fontId="16" fillId="33" borderId="17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textRotation="255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left" vertical="top" wrapText="1"/>
      <protection/>
    </xf>
    <xf numFmtId="0" fontId="8" fillId="33" borderId="17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17" fillId="33" borderId="21" xfId="0" applyFont="1" applyFill="1" applyBorder="1" applyAlignment="1" applyProtection="1">
      <alignment horizontal="center" vertical="center" textRotation="255"/>
      <protection hidden="1"/>
    </xf>
    <xf numFmtId="0" fontId="17" fillId="33" borderId="22" xfId="0" applyFont="1" applyFill="1" applyBorder="1" applyAlignment="1" applyProtection="1">
      <alignment horizontal="center" vertical="center" textRotation="255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14" fillId="33" borderId="26" xfId="0" applyFont="1" applyFill="1" applyBorder="1" applyAlignment="1" applyProtection="1">
      <alignment horizontal="center"/>
      <protection hidden="1"/>
    </xf>
    <xf numFmtId="0" fontId="14" fillId="33" borderId="27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textRotation="255"/>
      <protection hidden="1"/>
    </xf>
    <xf numFmtId="0" fontId="17" fillId="33" borderId="17" xfId="0" applyFont="1" applyFill="1" applyBorder="1" applyAlignment="1" applyProtection="1">
      <alignment horizontal="center" vertical="center" textRotation="255"/>
      <protection hidden="1"/>
    </xf>
    <xf numFmtId="0" fontId="19" fillId="33" borderId="26" xfId="0" applyFont="1" applyFill="1" applyBorder="1" applyAlignment="1" applyProtection="1">
      <alignment horizontal="left"/>
      <protection hidden="1"/>
    </xf>
    <xf numFmtId="0" fontId="19" fillId="33" borderId="28" xfId="0" applyFont="1" applyFill="1" applyBorder="1" applyAlignment="1" applyProtection="1">
      <alignment horizontal="left"/>
      <protection hidden="1"/>
    </xf>
    <xf numFmtId="0" fontId="19" fillId="33" borderId="23" xfId="0" applyFont="1" applyFill="1" applyBorder="1" applyAlignment="1" applyProtection="1">
      <alignment horizontal="left"/>
      <protection hidden="1"/>
    </xf>
    <xf numFmtId="0" fontId="19" fillId="33" borderId="24" xfId="0" applyFont="1" applyFill="1" applyBorder="1" applyAlignment="1" applyProtection="1">
      <alignment horizontal="left"/>
      <protection hidden="1"/>
    </xf>
    <xf numFmtId="217" fontId="5" fillId="33" borderId="13" xfId="0" applyNumberFormat="1" applyFont="1" applyFill="1" applyBorder="1" applyAlignment="1" applyProtection="1">
      <alignment horizontal="center" vertical="center"/>
      <protection hidden="1"/>
    </xf>
    <xf numFmtId="217" fontId="5" fillId="33" borderId="29" xfId="0" applyNumberFormat="1" applyFont="1" applyFill="1" applyBorder="1" applyAlignment="1" applyProtection="1">
      <alignment horizontal="center" vertical="center"/>
      <protection hidden="1"/>
    </xf>
    <xf numFmtId="217" fontId="5" fillId="33" borderId="17" xfId="0" applyNumberFormat="1" applyFont="1" applyFill="1" applyBorder="1" applyAlignment="1" applyProtection="1">
      <alignment horizontal="center" vertical="center"/>
      <protection hidden="1"/>
    </xf>
    <xf numFmtId="217" fontId="5" fillId="33" borderId="30" xfId="0" applyNumberFormat="1" applyFont="1" applyFill="1" applyBorder="1" applyAlignment="1" applyProtection="1">
      <alignment horizontal="center" vertical="center"/>
      <protection hidden="1"/>
    </xf>
    <xf numFmtId="0" fontId="18" fillId="33" borderId="20" xfId="0" applyFont="1" applyFill="1" applyBorder="1" applyAlignment="1" applyProtection="1">
      <alignment horizontal="right" vertical="center"/>
      <protection hidden="1"/>
    </xf>
    <xf numFmtId="0" fontId="18" fillId="33" borderId="0" xfId="0" applyFont="1" applyFill="1" applyBorder="1" applyAlignment="1" applyProtection="1">
      <alignment horizontal="right" vertical="center"/>
      <protection hidden="1"/>
    </xf>
    <xf numFmtId="0" fontId="30" fillId="33" borderId="2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218" fontId="28" fillId="33" borderId="23" xfId="0" applyNumberFormat="1" applyFont="1" applyFill="1" applyBorder="1" applyAlignment="1" applyProtection="1">
      <alignment horizontal="left" vertical="center"/>
      <protection hidden="1"/>
    </xf>
    <xf numFmtId="0" fontId="29" fillId="0" borderId="23" xfId="0" applyFont="1" applyBorder="1" applyAlignment="1">
      <alignment vertical="center"/>
    </xf>
    <xf numFmtId="0" fontId="9" fillId="33" borderId="31" xfId="0" applyFont="1" applyFill="1" applyBorder="1" applyAlignment="1" applyProtection="1">
      <alignment horizontal="center" vertical="center"/>
      <protection hidden="1"/>
    </xf>
    <xf numFmtId="0" fontId="9" fillId="33" borderId="32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25" fillId="0" borderId="34" xfId="0" applyNumberFormat="1" applyFont="1" applyBorder="1" applyAlignment="1" applyProtection="1">
      <alignment vertical="center"/>
      <protection locked="0"/>
    </xf>
    <xf numFmtId="49" fontId="15" fillId="0" borderId="34" xfId="0" applyNumberFormat="1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33" xfId="0" applyFont="1" applyBorder="1" applyAlignment="1" applyProtection="1">
      <alignment horizontal="left"/>
      <protection locked="0"/>
    </xf>
    <xf numFmtId="0" fontId="6" fillId="33" borderId="38" xfId="0" applyFont="1" applyFill="1" applyBorder="1" applyAlignment="1" applyProtection="1">
      <alignment vertical="center"/>
      <protection hidden="1"/>
    </xf>
    <xf numFmtId="0" fontId="6" fillId="33" borderId="19" xfId="0" applyFont="1" applyFill="1" applyBorder="1" applyAlignment="1" applyProtection="1">
      <alignment vertical="center"/>
      <protection hidden="1"/>
    </xf>
    <xf numFmtId="0" fontId="22" fillId="35" borderId="34" xfId="0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hidden="1"/>
    </xf>
    <xf numFmtId="0" fontId="15" fillId="0" borderId="34" xfId="0" applyFont="1" applyBorder="1" applyAlignment="1" applyProtection="1">
      <alignment horizontal="left"/>
      <protection hidden="1"/>
    </xf>
    <xf numFmtId="218" fontId="5" fillId="33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6" fillId="33" borderId="2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218" fontId="26" fillId="33" borderId="23" xfId="0" applyNumberFormat="1" applyFont="1" applyFill="1" applyBorder="1" applyAlignment="1" applyProtection="1">
      <alignment horizontal="left" vertical="center"/>
      <protection hidden="1"/>
    </xf>
    <xf numFmtId="0" fontId="27" fillId="0" borderId="23" xfId="0" applyFont="1" applyBorder="1" applyAlignment="1">
      <alignment vertical="center"/>
    </xf>
    <xf numFmtId="0" fontId="16" fillId="33" borderId="10" xfId="0" applyFont="1" applyFill="1" applyBorder="1" applyAlignment="1" applyProtection="1">
      <alignment horizontal="center" vertical="top" textRotation="255" wrapText="1"/>
      <protection hidden="1"/>
    </xf>
    <xf numFmtId="218" fontId="26" fillId="0" borderId="23" xfId="0" applyNumberFormat="1" applyFont="1" applyFill="1" applyBorder="1" applyAlignment="1" applyProtection="1">
      <alignment horizontal="left" vertical="center"/>
      <protection hidden="1" locked="0"/>
    </xf>
    <xf numFmtId="0" fontId="27" fillId="0" borderId="23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horizontal="left"/>
      <protection hidden="1" locked="0"/>
    </xf>
    <xf numFmtId="0" fontId="19" fillId="0" borderId="28" xfId="0" applyFont="1" applyFill="1" applyBorder="1" applyAlignment="1" applyProtection="1">
      <alignment horizontal="left"/>
      <protection hidden="1" locked="0"/>
    </xf>
    <xf numFmtId="0" fontId="19" fillId="0" borderId="23" xfId="0" applyFont="1" applyFill="1" applyBorder="1" applyAlignment="1" applyProtection="1">
      <alignment horizontal="left"/>
      <protection hidden="1" locked="0"/>
    </xf>
    <xf numFmtId="0" fontId="19" fillId="0" borderId="24" xfId="0" applyFont="1" applyFill="1" applyBorder="1" applyAlignment="1" applyProtection="1">
      <alignment horizontal="left"/>
      <protection hidden="1" locked="0"/>
    </xf>
    <xf numFmtId="217" fontId="5" fillId="34" borderId="13" xfId="0" applyNumberFormat="1" applyFont="1" applyFill="1" applyBorder="1" applyAlignment="1" applyProtection="1">
      <alignment horizontal="center" vertical="center"/>
      <protection hidden="1" locked="0"/>
    </xf>
    <xf numFmtId="217" fontId="5" fillId="34" borderId="29" xfId="0" applyNumberFormat="1" applyFont="1" applyFill="1" applyBorder="1" applyAlignment="1" applyProtection="1">
      <alignment horizontal="center" vertical="center"/>
      <protection hidden="1" locked="0"/>
    </xf>
    <xf numFmtId="217" fontId="5" fillId="34" borderId="17" xfId="0" applyNumberFormat="1" applyFont="1" applyFill="1" applyBorder="1" applyAlignment="1" applyProtection="1">
      <alignment horizontal="center" vertical="center"/>
      <protection hidden="1" locked="0"/>
    </xf>
    <xf numFmtId="217" fontId="5" fillId="34" borderId="30" xfId="0" applyNumberFormat="1" applyFont="1" applyFill="1" applyBorder="1" applyAlignment="1" applyProtection="1">
      <alignment horizontal="center" vertical="center"/>
      <protection hidden="1" locked="0"/>
    </xf>
    <xf numFmtId="218" fontId="28" fillId="0" borderId="23" xfId="0" applyNumberFormat="1" applyFont="1" applyFill="1" applyBorder="1" applyAlignment="1" applyProtection="1">
      <alignment horizontal="left" vertical="center"/>
      <protection hidden="1" locked="0"/>
    </xf>
    <xf numFmtId="0" fontId="29" fillId="0" borderId="23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 locked="0"/>
    </xf>
    <xf numFmtId="0" fontId="6" fillId="33" borderId="38" xfId="0" applyFont="1" applyFill="1" applyBorder="1" applyAlignment="1" applyProtection="1">
      <alignment horizontal="left" vertical="center"/>
      <protection hidden="1"/>
    </xf>
    <xf numFmtId="0" fontId="0" fillId="0" borderId="38" xfId="0" applyBorder="1" applyAlignment="1">
      <alignment vertical="center"/>
    </xf>
    <xf numFmtId="0" fontId="6" fillId="34" borderId="0" xfId="0" applyFont="1" applyFill="1" applyBorder="1" applyAlignment="1" applyProtection="1">
      <alignment horizontal="center"/>
      <protection hidden="1" locked="0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14</xdr:col>
      <xdr:colOff>76200</xdr:colOff>
      <xdr:row>8</xdr:row>
      <xdr:rowOff>0</xdr:rowOff>
    </xdr:to>
    <xdr:pic>
      <xdr:nvPicPr>
        <xdr:cNvPr id="1" name="Picture 115" descr="黑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764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20</xdr:col>
      <xdr:colOff>962025</xdr:colOff>
      <xdr:row>35</xdr:row>
      <xdr:rowOff>47625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209800"/>
          <a:ext cx="61245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19050</xdr:rowOff>
    </xdr:from>
    <xdr:to>
      <xdr:col>18</xdr:col>
      <xdr:colOff>295275</xdr:colOff>
      <xdr:row>66</xdr:row>
      <xdr:rowOff>28575</xdr:rowOff>
    </xdr:to>
    <xdr:pic>
      <xdr:nvPicPr>
        <xdr:cNvPr id="3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5724525"/>
          <a:ext cx="43148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161925</xdr:rowOff>
    </xdr:from>
    <xdr:to>
      <xdr:col>16</xdr:col>
      <xdr:colOff>200025</xdr:colOff>
      <xdr:row>1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05075" y="161925"/>
          <a:ext cx="1762125" cy="219075"/>
          <a:chOff x="571" y="387"/>
          <a:chExt cx="179" cy="23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0</xdr:colOff>
      <xdr:row>16</xdr:row>
      <xdr:rowOff>9525</xdr:rowOff>
    </xdr:from>
    <xdr:to>
      <xdr:col>22</xdr:col>
      <xdr:colOff>114300</xdr:colOff>
      <xdr:row>29</xdr:row>
      <xdr:rowOff>0</xdr:rowOff>
    </xdr:to>
    <xdr:pic>
      <xdr:nvPicPr>
        <xdr:cNvPr id="1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75438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</xdr:row>
      <xdr:rowOff>28575</xdr:rowOff>
    </xdr:from>
    <xdr:to>
      <xdr:col>2</xdr:col>
      <xdr:colOff>9525</xdr:colOff>
      <xdr:row>8</xdr:row>
      <xdr:rowOff>19050</xdr:rowOff>
    </xdr:to>
    <xdr:pic>
      <xdr:nvPicPr>
        <xdr:cNvPr id="1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6383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</xdr:row>
      <xdr:rowOff>38100</xdr:rowOff>
    </xdr:from>
    <xdr:to>
      <xdr:col>2</xdr:col>
      <xdr:colOff>28575</xdr:colOff>
      <xdr:row>8</xdr:row>
      <xdr:rowOff>180975</xdr:rowOff>
    </xdr:to>
    <xdr:pic>
      <xdr:nvPicPr>
        <xdr:cNvPr id="1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1828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161925</xdr:rowOff>
    </xdr:from>
    <xdr:to>
      <xdr:col>16</xdr:col>
      <xdr:colOff>200025</xdr:colOff>
      <xdr:row>1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409825" y="161925"/>
          <a:ext cx="1733550" cy="219075"/>
          <a:chOff x="571" y="387"/>
          <a:chExt cx="179" cy="23"/>
        </a:xfrm>
        <a:solidFill>
          <a:srgbClr val="FFFFFF"/>
        </a:solidFill>
      </xdr:grpSpPr>
    </xdr:grpSp>
    <xdr:clientData/>
  </xdr:twoCellAnchor>
  <xdr:twoCellAnchor>
    <xdr:from>
      <xdr:col>8</xdr:col>
      <xdr:colOff>19050</xdr:colOff>
      <xdr:row>0</xdr:row>
      <xdr:rowOff>161925</xdr:rowOff>
    </xdr:from>
    <xdr:to>
      <xdr:col>16</xdr:col>
      <xdr:colOff>200025</xdr:colOff>
      <xdr:row>1</xdr:row>
      <xdr:rowOff>38100</xdr:rowOff>
    </xdr:to>
    <xdr:grpSp>
      <xdr:nvGrpSpPr>
        <xdr:cNvPr id="17" name="Group 21"/>
        <xdr:cNvGrpSpPr>
          <a:grpSpLocks/>
        </xdr:cNvGrpSpPr>
      </xdr:nvGrpSpPr>
      <xdr:grpSpPr>
        <a:xfrm>
          <a:off x="2409825" y="161925"/>
          <a:ext cx="1733550" cy="219075"/>
          <a:chOff x="571" y="387"/>
          <a:chExt cx="179" cy="23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0</xdr:colOff>
      <xdr:row>16</xdr:row>
      <xdr:rowOff>28575</xdr:rowOff>
    </xdr:from>
    <xdr:to>
      <xdr:col>23</xdr:col>
      <xdr:colOff>19050</xdr:colOff>
      <xdr:row>32</xdr:row>
      <xdr:rowOff>171450</xdr:rowOff>
    </xdr:to>
    <xdr:pic>
      <xdr:nvPicPr>
        <xdr:cNvPr id="3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4199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</xdr:row>
      <xdr:rowOff>28575</xdr:rowOff>
    </xdr:from>
    <xdr:to>
      <xdr:col>2</xdr:col>
      <xdr:colOff>19050</xdr:colOff>
      <xdr:row>8</xdr:row>
      <xdr:rowOff>9525</xdr:rowOff>
    </xdr:to>
    <xdr:pic>
      <xdr:nvPicPr>
        <xdr:cNvPr id="34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638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</xdr:row>
      <xdr:rowOff>66675</xdr:rowOff>
    </xdr:from>
    <xdr:to>
      <xdr:col>2</xdr:col>
      <xdr:colOff>9525</xdr:colOff>
      <xdr:row>9</xdr:row>
      <xdr:rowOff>19050</xdr:rowOff>
    </xdr:to>
    <xdr:pic>
      <xdr:nvPicPr>
        <xdr:cNvPr id="35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1857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6"/>
  <sheetViews>
    <sheetView showGridLines="0" tabSelected="1" zoomScalePageLayoutView="0" workbookViewId="0" topLeftCell="A1">
      <selection activeCell="U66" sqref="U66"/>
    </sheetView>
  </sheetViews>
  <sheetFormatPr defaultColWidth="11.125" defaultRowHeight="16.5"/>
  <cols>
    <col min="1" max="1" width="5.25390625" style="3" customWidth="1"/>
    <col min="2" max="2" width="7.375" style="3" customWidth="1"/>
    <col min="3" max="3" width="4.75390625" style="3" customWidth="1"/>
    <col min="4" max="4" width="1.875" style="3" customWidth="1"/>
    <col min="5" max="7" width="2.50390625" style="3" customWidth="1"/>
    <col min="8" max="12" width="1.00390625" style="3" customWidth="1"/>
    <col min="13" max="13" width="1.00390625" style="6" customWidth="1"/>
    <col min="14" max="14" width="1.00390625" style="3" customWidth="1"/>
    <col min="15" max="15" width="1.00390625" style="7" customWidth="1"/>
    <col min="16" max="16" width="11.125" style="3" customWidth="1"/>
    <col min="17" max="17" width="8.375" style="3" customWidth="1"/>
    <col min="18" max="18" width="4.25390625" style="3" customWidth="1"/>
    <col min="19" max="19" width="6.50390625" style="3" customWidth="1"/>
    <col min="20" max="20" width="8.625" style="3" customWidth="1"/>
    <col min="21" max="21" width="17.00390625" style="3" customWidth="1"/>
    <col min="22" max="22" width="2.375" style="3" customWidth="1"/>
    <col min="23" max="16384" width="11.125" style="3" customWidth="1"/>
  </cols>
  <sheetData>
    <row r="1" spans="1:15" s="1" customFormat="1" ht="16.5">
      <c r="A1" s="9" t="s">
        <v>34</v>
      </c>
      <c r="B1" s="8" t="s">
        <v>7</v>
      </c>
      <c r="C1" s="8"/>
      <c r="D1" s="8"/>
      <c r="E1" s="8"/>
      <c r="F1" s="8"/>
      <c r="G1" s="8"/>
      <c r="H1" s="8"/>
      <c r="M1" s="5"/>
      <c r="N1" s="4"/>
      <c r="O1" s="2"/>
    </row>
    <row r="2" spans="1:21" s="1" customFormat="1" ht="16.5" customHeight="1">
      <c r="A2" s="9" t="s">
        <v>5</v>
      </c>
      <c r="B2" s="54" t="s">
        <v>36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15" s="1" customFormat="1" ht="16.5">
      <c r="A3" s="9"/>
      <c r="B3" s="12" t="s">
        <v>0</v>
      </c>
      <c r="C3" s="11"/>
      <c r="D3" s="11"/>
      <c r="E3" s="11"/>
      <c r="F3" s="11"/>
      <c r="G3" s="11"/>
      <c r="H3" s="11"/>
      <c r="M3" s="5"/>
      <c r="N3" s="4"/>
      <c r="O3" s="2"/>
    </row>
    <row r="4" spans="1:15" s="1" customFormat="1" ht="16.5">
      <c r="A4" s="9"/>
      <c r="B4" s="12" t="s">
        <v>1</v>
      </c>
      <c r="C4" s="11"/>
      <c r="D4" s="11"/>
      <c r="E4" s="11"/>
      <c r="F4" s="11"/>
      <c r="G4" s="11"/>
      <c r="H4" s="11"/>
      <c r="M4" s="5"/>
      <c r="N4" s="4"/>
      <c r="O4" s="2"/>
    </row>
    <row r="5" spans="1:15" s="1" customFormat="1" ht="16.5">
      <c r="A5" s="9"/>
      <c r="B5" s="13" t="s">
        <v>2</v>
      </c>
      <c r="C5" s="11"/>
      <c r="D5" s="11"/>
      <c r="E5" s="11"/>
      <c r="F5" s="11"/>
      <c r="G5" s="11"/>
      <c r="H5" s="11"/>
      <c r="M5" s="5"/>
      <c r="N5" s="4"/>
      <c r="O5" s="2"/>
    </row>
    <row r="6" spans="1:15" s="1" customFormat="1" ht="16.5">
      <c r="A6" s="9"/>
      <c r="B6" s="12" t="s">
        <v>3</v>
      </c>
      <c r="C6" s="11"/>
      <c r="D6" s="11"/>
      <c r="E6" s="11"/>
      <c r="F6" s="11"/>
      <c r="G6" s="11"/>
      <c r="H6" s="11"/>
      <c r="M6" s="5"/>
      <c r="N6" s="4"/>
      <c r="O6" s="2"/>
    </row>
    <row r="7" spans="1:15" s="1" customFormat="1" ht="16.5">
      <c r="A7" s="9" t="s">
        <v>35</v>
      </c>
      <c r="B7" s="8" t="s">
        <v>4</v>
      </c>
      <c r="C7" s="8"/>
      <c r="D7" s="8"/>
      <c r="E7" s="8"/>
      <c r="F7" s="8"/>
      <c r="G7" s="8"/>
      <c r="H7" s="8"/>
      <c r="M7" s="5"/>
      <c r="N7" s="4"/>
      <c r="O7" s="2"/>
    </row>
    <row r="8" spans="2:15" s="1" customFormat="1" ht="16.5">
      <c r="B8" s="10" t="s">
        <v>6</v>
      </c>
      <c r="M8" s="5"/>
      <c r="N8" s="4"/>
      <c r="O8" s="2"/>
    </row>
    <row r="9" spans="1:15" s="1" customFormat="1" ht="16.5">
      <c r="A9" s="9" t="s">
        <v>37</v>
      </c>
      <c r="B9" s="36" t="s">
        <v>38</v>
      </c>
      <c r="M9" s="5"/>
      <c r="N9" s="4"/>
      <c r="O9" s="2"/>
    </row>
    <row r="10" ht="21.75" customHeight="1">
      <c r="B10" s="35" t="s">
        <v>32</v>
      </c>
    </row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6.5">
      <c r="B36" s="35" t="s">
        <v>33</v>
      </c>
    </row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10.5"/>
    <row r="62" ht="10.5"/>
    <row r="63" ht="10.5"/>
    <row r="64" ht="10.5"/>
    <row r="65" ht="10.5"/>
    <row r="66" ht="10.5"/>
  </sheetData>
  <sheetProtection selectLockedCells="1" selectUnlockedCells="1"/>
  <mergeCells count="1">
    <mergeCell ref="B2:U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41"/>
  <sheetViews>
    <sheetView zoomScale="80" zoomScaleNormal="80" zoomScalePageLayoutView="0" workbookViewId="0" topLeftCell="A1">
      <selection activeCell="AP20" sqref="AP20"/>
    </sheetView>
  </sheetViews>
  <sheetFormatPr defaultColWidth="9.00390625" defaultRowHeight="16.5"/>
  <cols>
    <col min="1" max="1" width="11.375" style="14" customWidth="1"/>
    <col min="2" max="2" width="5.00390625" style="14" customWidth="1"/>
    <col min="3" max="3" width="2.625" style="14" customWidth="1"/>
    <col min="4" max="4" width="3.00390625" style="14" customWidth="1"/>
    <col min="5" max="5" width="2.75390625" style="14" customWidth="1"/>
    <col min="6" max="7" width="2.50390625" style="14" customWidth="1"/>
    <col min="8" max="8" width="2.875" style="14" customWidth="1"/>
    <col min="9" max="12" width="2.50390625" style="14" customWidth="1"/>
    <col min="13" max="13" width="3.25390625" style="14" customWidth="1"/>
    <col min="14" max="16" width="2.50390625" style="14" customWidth="1"/>
    <col min="17" max="17" width="4.75390625" style="14" customWidth="1"/>
    <col min="18" max="18" width="8.875" style="14" customWidth="1"/>
    <col min="19" max="19" width="4.125" style="14" customWidth="1"/>
    <col min="20" max="21" width="3.125" style="14" customWidth="1"/>
    <col min="22" max="22" width="20.125" style="14" customWidth="1"/>
    <col min="23" max="23" width="1.625" style="14" customWidth="1"/>
    <col min="24" max="24" width="0.74609375" style="14" customWidth="1"/>
    <col min="25" max="29" width="3.25390625" style="52" customWidth="1"/>
    <col min="30" max="46" width="3.125" style="14" customWidth="1"/>
    <col min="47" max="16384" width="9.00390625" style="14" customWidth="1"/>
  </cols>
  <sheetData>
    <row r="1" spans="1:46" ht="27" customHeight="1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Y1" s="100" t="s">
        <v>30</v>
      </c>
      <c r="Z1" s="100"/>
      <c r="AA1" s="100"/>
      <c r="AB1" s="100"/>
      <c r="AC1" s="100"/>
      <c r="AD1" s="90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24" customHeight="1">
      <c r="A2" s="15"/>
      <c r="B2" s="59" t="s">
        <v>14</v>
      </c>
      <c r="C2" s="59"/>
      <c r="D2" s="5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5" t="s">
        <v>46</v>
      </c>
      <c r="S2" s="65"/>
      <c r="T2" s="65"/>
      <c r="U2" s="65"/>
      <c r="V2" s="65"/>
      <c r="W2" s="17"/>
      <c r="Y2" s="100"/>
      <c r="Z2" s="100"/>
      <c r="AA2" s="100"/>
      <c r="AB2" s="100"/>
      <c r="AC2" s="100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</row>
    <row r="3" spans="1:46" ht="10.5" customHeight="1">
      <c r="A3" s="110" t="s">
        <v>15</v>
      </c>
      <c r="B3" s="57" t="s">
        <v>8</v>
      </c>
      <c r="C3" s="67" t="s">
        <v>9</v>
      </c>
      <c r="D3" s="67"/>
      <c r="E3" s="67" t="s">
        <v>10</v>
      </c>
      <c r="F3" s="67"/>
      <c r="G3" s="67"/>
      <c r="H3" s="67"/>
      <c r="I3" s="67"/>
      <c r="J3" s="67" t="s">
        <v>11</v>
      </c>
      <c r="K3" s="67"/>
      <c r="L3" s="67"/>
      <c r="M3" s="67"/>
      <c r="N3" s="67"/>
      <c r="O3" s="67"/>
      <c r="P3" s="19" t="s">
        <v>12</v>
      </c>
      <c r="Q3" s="68" t="s">
        <v>13</v>
      </c>
      <c r="R3" s="74">
        <f>AD3</f>
        <v>0</v>
      </c>
      <c r="S3" s="74"/>
      <c r="T3" s="74"/>
      <c r="U3" s="74"/>
      <c r="V3" s="75"/>
      <c r="W3" s="17"/>
      <c r="Y3" s="100" t="s">
        <v>31</v>
      </c>
      <c r="Z3" s="100"/>
      <c r="AA3" s="100"/>
      <c r="AB3" s="100"/>
      <c r="AC3" s="100"/>
      <c r="AD3" s="92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4"/>
    </row>
    <row r="4" spans="1:46" ht="19.5" customHeight="1">
      <c r="A4" s="110"/>
      <c r="B4" s="58"/>
      <c r="C4" s="29">
        <f>LEFT(AD1,1)</f>
      </c>
      <c r="D4" s="29">
        <f>MID(AD1,2,1)</f>
      </c>
      <c r="E4" s="29">
        <f>MID(AD1,3,1)</f>
      </c>
      <c r="F4" s="29">
        <f>MID(AD1,4,1)</f>
      </c>
      <c r="G4" s="29">
        <f>MID(AD1,5,1)</f>
      </c>
      <c r="H4" s="29">
        <f>MID(AD1,6,1)</f>
      </c>
      <c r="I4" s="29">
        <f>MID(AD1,7,1)</f>
      </c>
      <c r="J4" s="29">
        <f>MID(AD1,8,1)</f>
      </c>
      <c r="K4" s="29">
        <f>MID(AD1,9,1)</f>
      </c>
      <c r="L4" s="29">
        <f>MID(AD1,10,1)</f>
      </c>
      <c r="M4" s="29">
        <f>MID(AD1,11,1)</f>
      </c>
      <c r="N4" s="29">
        <f>MID(AD1,12,1)</f>
      </c>
      <c r="O4" s="29">
        <f>MID(AD1,13,1)</f>
      </c>
      <c r="P4" s="29">
        <f>RIGHT(AD1,1)</f>
      </c>
      <c r="Q4" s="69"/>
      <c r="R4" s="76"/>
      <c r="S4" s="76"/>
      <c r="T4" s="76"/>
      <c r="U4" s="76"/>
      <c r="V4" s="77"/>
      <c r="W4" s="17"/>
      <c r="Y4" s="100"/>
      <c r="Z4" s="100"/>
      <c r="AA4" s="100"/>
      <c r="AB4" s="100"/>
      <c r="AC4" s="100"/>
      <c r="AD4" s="95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7"/>
    </row>
    <row r="5" spans="1:46" ht="15.75" customHeight="1">
      <c r="A5" s="110"/>
      <c r="B5" s="78" t="s">
        <v>16</v>
      </c>
      <c r="C5" s="79"/>
      <c r="D5" s="79"/>
      <c r="E5" s="70">
        <f>IF(AD1="","",IF(LEN(AD1)&lt;&gt;14,"帳號不符14位",+sheet1!G1))</f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17"/>
      <c r="Y5" s="100" t="s">
        <v>41</v>
      </c>
      <c r="Z5" s="100"/>
      <c r="AA5" s="100"/>
      <c r="AB5" s="100"/>
      <c r="AC5" s="100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</row>
    <row r="6" spans="1:46" ht="15.75" customHeight="1">
      <c r="A6" s="110"/>
      <c r="B6" s="78" t="s">
        <v>17</v>
      </c>
      <c r="C6" s="79"/>
      <c r="D6" s="79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17"/>
      <c r="Y6" s="100"/>
      <c r="Z6" s="100"/>
      <c r="AA6" s="100"/>
      <c r="AB6" s="100"/>
      <c r="AC6" s="100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</row>
    <row r="7" spans="1:46" ht="14.25" customHeight="1">
      <c r="A7" s="110"/>
      <c r="B7" s="106"/>
      <c r="C7" s="107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6"/>
      <c r="Q7" s="16"/>
      <c r="R7" s="16"/>
      <c r="S7" s="16"/>
      <c r="T7" s="16"/>
      <c r="U7" s="16"/>
      <c r="V7" s="20"/>
      <c r="W7" s="17"/>
      <c r="Y7" s="100" t="s">
        <v>42</v>
      </c>
      <c r="Z7" s="100"/>
      <c r="AA7" s="100"/>
      <c r="AB7" s="100"/>
      <c r="AC7" s="100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1:46" ht="14.25" customHeight="1">
      <c r="A8" s="110"/>
      <c r="B8" s="44"/>
      <c r="C8" s="65" t="s">
        <v>53</v>
      </c>
      <c r="D8" s="65"/>
      <c r="E8" s="65"/>
      <c r="F8" s="108">
        <f>AD5</f>
        <v>0</v>
      </c>
      <c r="G8" s="109"/>
      <c r="H8" s="109"/>
      <c r="I8" s="109"/>
      <c r="J8" s="109"/>
      <c r="K8" s="109"/>
      <c r="L8" s="109"/>
      <c r="M8" s="109"/>
      <c r="N8" s="109"/>
      <c r="O8" s="109"/>
      <c r="P8" s="16"/>
      <c r="Q8" s="16"/>
      <c r="R8" s="16"/>
      <c r="S8" s="16"/>
      <c r="T8" s="16"/>
      <c r="U8" s="16"/>
      <c r="V8" s="20"/>
      <c r="W8" s="17"/>
      <c r="Y8" s="100"/>
      <c r="Z8" s="100"/>
      <c r="AA8" s="100"/>
      <c r="AB8" s="100"/>
      <c r="AC8" s="100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1:46" ht="14.25" customHeight="1">
      <c r="A9" s="110"/>
      <c r="B9" s="44"/>
      <c r="C9" s="65" t="s">
        <v>54</v>
      </c>
      <c r="D9" s="65"/>
      <c r="E9" s="65"/>
      <c r="F9" s="108">
        <f>AD7</f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6"/>
      <c r="Q9" s="16"/>
      <c r="R9" s="16"/>
      <c r="S9" s="16"/>
      <c r="T9" s="16"/>
      <c r="U9" s="16"/>
      <c r="V9" s="20"/>
      <c r="W9" s="17"/>
      <c r="Y9" s="100" t="s">
        <v>40</v>
      </c>
      <c r="Z9" s="100"/>
      <c r="AA9" s="100"/>
      <c r="AB9" s="100"/>
      <c r="AC9" s="100"/>
      <c r="AD9" s="103">
        <f>AD5+AD7</f>
        <v>0</v>
      </c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</row>
    <row r="10" spans="1:46" ht="24" customHeight="1">
      <c r="A10" s="110"/>
      <c r="B10" s="80" t="s">
        <v>55</v>
      </c>
      <c r="C10" s="81"/>
      <c r="D10" s="82"/>
      <c r="E10" s="82"/>
      <c r="F10" s="83">
        <f>AD9</f>
        <v>0</v>
      </c>
      <c r="G10" s="84"/>
      <c r="H10" s="84"/>
      <c r="I10" s="84"/>
      <c r="J10" s="84"/>
      <c r="K10" s="84"/>
      <c r="L10" s="84"/>
      <c r="M10" s="84"/>
      <c r="N10" s="84"/>
      <c r="O10" s="84"/>
      <c r="P10" s="37"/>
      <c r="Q10" s="37"/>
      <c r="R10" s="37"/>
      <c r="S10" s="60"/>
      <c r="T10" s="60"/>
      <c r="U10" s="60"/>
      <c r="V10" s="61"/>
      <c r="W10" s="17"/>
      <c r="Y10" s="100"/>
      <c r="Z10" s="100"/>
      <c r="AA10" s="100"/>
      <c r="AB10" s="100"/>
      <c r="AC10" s="100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</row>
    <row r="11" spans="1:23" ht="12.75" customHeight="1">
      <c r="A11" s="110"/>
      <c r="B11" s="38"/>
      <c r="C11" s="3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87" t="s">
        <v>74</v>
      </c>
      <c r="T11" s="87"/>
      <c r="U11" s="87"/>
      <c r="V11" s="88"/>
      <c r="W11" s="17"/>
    </row>
    <row r="12" spans="1:23" ht="14.25" customHeight="1">
      <c r="A12" s="110"/>
      <c r="B12" s="85" t="s">
        <v>18</v>
      </c>
      <c r="C12" s="86"/>
      <c r="D12" s="66" t="s">
        <v>19</v>
      </c>
      <c r="E12" s="66"/>
      <c r="F12" s="66"/>
      <c r="G12" s="66" t="s">
        <v>20</v>
      </c>
      <c r="H12" s="66"/>
      <c r="I12" s="66"/>
      <c r="J12" s="66" t="s">
        <v>21</v>
      </c>
      <c r="K12" s="66"/>
      <c r="L12" s="66"/>
      <c r="M12" s="46" t="s">
        <v>22</v>
      </c>
      <c r="N12" s="66" t="s">
        <v>23</v>
      </c>
      <c r="O12" s="66"/>
      <c r="P12" s="66"/>
      <c r="Q12" s="66" t="s">
        <v>24</v>
      </c>
      <c r="R12" s="66"/>
      <c r="S12" s="66"/>
      <c r="T12" s="22" t="s">
        <v>25</v>
      </c>
      <c r="U12" s="22" t="s">
        <v>26</v>
      </c>
      <c r="V12" s="41" t="s">
        <v>50</v>
      </c>
      <c r="W12" s="17"/>
    </row>
    <row r="13" spans="1:23" ht="12.75" customHeight="1">
      <c r="A13" s="110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47"/>
      <c r="N13" s="55"/>
      <c r="O13" s="55"/>
      <c r="P13" s="55"/>
      <c r="Q13" s="55"/>
      <c r="R13" s="55"/>
      <c r="S13" s="55"/>
      <c r="T13" s="23"/>
      <c r="U13" s="24"/>
      <c r="V13" s="24"/>
      <c r="W13" s="17"/>
    </row>
    <row r="14" spans="1:23" ht="12.75" customHeight="1">
      <c r="A14" s="110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47"/>
      <c r="N14" s="55"/>
      <c r="O14" s="55"/>
      <c r="P14" s="55"/>
      <c r="Q14" s="55"/>
      <c r="R14" s="55"/>
      <c r="S14" s="55"/>
      <c r="T14" s="55"/>
      <c r="U14" s="55"/>
      <c r="V14" s="24"/>
      <c r="W14" s="17"/>
    </row>
    <row r="15" spans="1:23" ht="14.25" customHeight="1">
      <c r="A15" s="110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8" t="s">
        <v>27</v>
      </c>
      <c r="N15" s="56" t="s">
        <v>28</v>
      </c>
      <c r="O15" s="56"/>
      <c r="P15" s="56" t="s">
        <v>29</v>
      </c>
      <c r="Q15" s="56"/>
      <c r="R15" s="56" t="s">
        <v>44</v>
      </c>
      <c r="S15" s="56"/>
      <c r="T15" s="56"/>
      <c r="U15" s="56"/>
      <c r="V15" s="40" t="s">
        <v>43</v>
      </c>
      <c r="W15" s="17"/>
    </row>
    <row r="16" spans="1:23" ht="23.25" customHeight="1">
      <c r="A16" s="18"/>
      <c r="B16" s="98" t="s">
        <v>47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21"/>
    </row>
    <row r="17" spans="1:29" s="26" customFormat="1" ht="23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  <c r="Y17" s="53"/>
      <c r="Z17" s="53"/>
      <c r="AA17" s="53"/>
      <c r="AB17" s="53"/>
      <c r="AC17" s="53"/>
    </row>
    <row r="18" spans="1:29" s="26" customFormat="1" ht="23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  <c r="Y18" s="53"/>
      <c r="Z18" s="53"/>
      <c r="AA18" s="53"/>
      <c r="AB18" s="53"/>
      <c r="AC18" s="53"/>
    </row>
    <row r="19" spans="1:29" s="26" customFormat="1" ht="23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Y19" s="53"/>
      <c r="Z19" s="53"/>
      <c r="AA19" s="53"/>
      <c r="AB19" s="53"/>
      <c r="AC19" s="53"/>
    </row>
    <row r="20" spans="1:29" s="26" customFormat="1" ht="23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Y20" s="53"/>
      <c r="Z20" s="53"/>
      <c r="AA20" s="53"/>
      <c r="AB20" s="53"/>
      <c r="AC20" s="53"/>
    </row>
    <row r="21" spans="1:29" s="26" customFormat="1" ht="23.2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  <c r="Y21" s="53"/>
      <c r="Z21" s="53"/>
      <c r="AA21" s="53"/>
      <c r="AB21" s="53"/>
      <c r="AC21" s="53"/>
    </row>
    <row r="22" spans="1:29" s="26" customFormat="1" ht="23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  <c r="Y22" s="53"/>
      <c r="Z22" s="53"/>
      <c r="AA22" s="53"/>
      <c r="AB22" s="53"/>
      <c r="AC22" s="53"/>
    </row>
    <row r="23" spans="1:29" s="26" customFormat="1" ht="23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/>
      <c r="Y23" s="53"/>
      <c r="Z23" s="53"/>
      <c r="AA23" s="53"/>
      <c r="AB23" s="53"/>
      <c r="AC23" s="53"/>
    </row>
    <row r="24" spans="1:29" s="26" customFormat="1" ht="23.2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Y24" s="53"/>
      <c r="Z24" s="53"/>
      <c r="AA24" s="53"/>
      <c r="AB24" s="53"/>
      <c r="AC24" s="53"/>
    </row>
    <row r="25" spans="1:29" s="26" customFormat="1" ht="23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Y25" s="53"/>
      <c r="Z25" s="53"/>
      <c r="AA25" s="53"/>
      <c r="AB25" s="53"/>
      <c r="AC25" s="53"/>
    </row>
    <row r="26" spans="1:29" s="26" customFormat="1" ht="23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Y26" s="53"/>
      <c r="Z26" s="53"/>
      <c r="AA26" s="53"/>
      <c r="AB26" s="53"/>
      <c r="AC26" s="53"/>
    </row>
    <row r="27" spans="1:29" s="26" customFormat="1" ht="23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  <c r="Y27" s="53"/>
      <c r="Z27" s="53"/>
      <c r="AA27" s="53"/>
      <c r="AB27" s="53"/>
      <c r="AC27" s="53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8:21" ht="16.5">
      <c r="R38" s="27"/>
      <c r="S38" s="102"/>
      <c r="T38" s="102"/>
      <c r="U38" s="28">
        <f>CHOOSE(T38+1,"","壹仟","貳仟","參仟","肆仟","伍仟","陸仟","柒仟","捌仟","玖仟")</f>
      </c>
    </row>
    <row r="39" spans="18:20" ht="16.5">
      <c r="R39" s="27"/>
      <c r="S39" s="89"/>
      <c r="T39" s="89"/>
    </row>
    <row r="40" spans="18:20" ht="16.5">
      <c r="R40" s="27"/>
      <c r="S40" s="89"/>
      <c r="T40" s="89"/>
    </row>
    <row r="41" spans="18:20" ht="16.5">
      <c r="R41" s="27"/>
      <c r="S41" s="89"/>
      <c r="T41" s="89"/>
    </row>
  </sheetData>
  <sheetProtection password="9431" sheet="1" objects="1" scenarios="1"/>
  <mergeCells count="61">
    <mergeCell ref="A3:A15"/>
    <mergeCell ref="B14:E14"/>
    <mergeCell ref="B15:E15"/>
    <mergeCell ref="P14:Q14"/>
    <mergeCell ref="B7:C7"/>
    <mergeCell ref="N13:P13"/>
    <mergeCell ref="F9:O9"/>
    <mergeCell ref="F8:O8"/>
    <mergeCell ref="C8:E8"/>
    <mergeCell ref="C9:E9"/>
    <mergeCell ref="P15:Q15"/>
    <mergeCell ref="F14:L14"/>
    <mergeCell ref="D7:O7"/>
    <mergeCell ref="F15:L15"/>
    <mergeCell ref="Y1:AC2"/>
    <mergeCell ref="Y3:AC4"/>
    <mergeCell ref="N14:O14"/>
    <mergeCell ref="Y7:AC8"/>
    <mergeCell ref="Y5:AC6"/>
    <mergeCell ref="AD5:AT6"/>
    <mergeCell ref="S40:T40"/>
    <mergeCell ref="S41:T41"/>
    <mergeCell ref="S38:T38"/>
    <mergeCell ref="Y9:AC10"/>
    <mergeCell ref="AD9:AT10"/>
    <mergeCell ref="AD7:AT8"/>
    <mergeCell ref="S11:V11"/>
    <mergeCell ref="J13:L13"/>
    <mergeCell ref="S39:T39"/>
    <mergeCell ref="AD1:AT2"/>
    <mergeCell ref="AD3:AT4"/>
    <mergeCell ref="N15:O15"/>
    <mergeCell ref="N12:P12"/>
    <mergeCell ref="B16:V16"/>
    <mergeCell ref="J12:L12"/>
    <mergeCell ref="D11:R11"/>
    <mergeCell ref="B10:E10"/>
    <mergeCell ref="F10:O10"/>
    <mergeCell ref="B12:C12"/>
    <mergeCell ref="B13:C13"/>
    <mergeCell ref="D12:F12"/>
    <mergeCell ref="D13:F13"/>
    <mergeCell ref="G13:I13"/>
    <mergeCell ref="G12:I12"/>
    <mergeCell ref="Q3:Q4"/>
    <mergeCell ref="E5:V6"/>
    <mergeCell ref="J3:O3"/>
    <mergeCell ref="R3:V4"/>
    <mergeCell ref="E3:I3"/>
    <mergeCell ref="B5:D5"/>
    <mergeCell ref="B6:D6"/>
    <mergeCell ref="R14:U14"/>
    <mergeCell ref="R15:U15"/>
    <mergeCell ref="B3:B4"/>
    <mergeCell ref="B2:D2"/>
    <mergeCell ref="S10:V10"/>
    <mergeCell ref="A1:W1"/>
    <mergeCell ref="R2:V2"/>
    <mergeCell ref="Q12:S12"/>
    <mergeCell ref="Q13:S13"/>
    <mergeCell ref="C3:D3"/>
  </mergeCells>
  <dataValidations count="1">
    <dataValidation type="whole" allowBlank="1" showInputMessage="1" showErrorMessage="1" error="請輸入阿拉伯數字&#10;最大金額為9,999,999,999.00" sqref="AD5:AT10">
      <formula1>0</formula1>
      <formula2>10000000000</formula2>
    </dataValidation>
  </dataValidations>
  <printOptions/>
  <pageMargins left="0.27" right="0" top="0.36" bottom="0.984251968503937" header="0.1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1"/>
  <sheetViews>
    <sheetView zoomScale="90" zoomScaleNormal="90" zoomScalePageLayoutView="0" workbookViewId="0" topLeftCell="A1">
      <selection activeCell="AA20" sqref="AA20"/>
    </sheetView>
  </sheetViews>
  <sheetFormatPr defaultColWidth="9.00390625" defaultRowHeight="16.5"/>
  <cols>
    <col min="1" max="1" width="11.375" style="14" customWidth="1"/>
    <col min="2" max="2" width="5.00390625" style="14" customWidth="1"/>
    <col min="3" max="3" width="2.50390625" style="14" customWidth="1"/>
    <col min="4" max="4" width="2.75390625" style="14" customWidth="1"/>
    <col min="5" max="5" width="2.50390625" style="14" customWidth="1"/>
    <col min="6" max="6" width="2.25390625" style="14" customWidth="1"/>
    <col min="7" max="10" width="2.50390625" style="14" customWidth="1"/>
    <col min="11" max="11" width="2.00390625" style="14" customWidth="1"/>
    <col min="12" max="12" width="2.50390625" style="14" customWidth="1"/>
    <col min="13" max="13" width="3.375" style="14" customWidth="1"/>
    <col min="14" max="16" width="2.50390625" style="14" customWidth="1"/>
    <col min="17" max="17" width="4.75390625" style="14" customWidth="1"/>
    <col min="18" max="18" width="8.875" style="14" customWidth="1"/>
    <col min="19" max="19" width="4.125" style="14" customWidth="1"/>
    <col min="20" max="21" width="3.125" style="14" customWidth="1"/>
    <col min="22" max="22" width="20.125" style="14" customWidth="1"/>
    <col min="23" max="23" width="1.25" style="14" customWidth="1"/>
    <col min="24" max="16384" width="9.00390625" style="14" customWidth="1"/>
  </cols>
  <sheetData>
    <row r="1" spans="1:23" ht="27" customHeight="1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ht="24" customHeight="1">
      <c r="A2" s="15"/>
      <c r="B2" s="59" t="s">
        <v>14</v>
      </c>
      <c r="C2" s="59"/>
      <c r="D2" s="5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23" t="s">
        <v>45</v>
      </c>
      <c r="S2" s="123"/>
      <c r="T2" s="123"/>
      <c r="U2" s="123"/>
      <c r="V2" s="123"/>
      <c r="W2" s="17"/>
    </row>
    <row r="3" spans="1:23" ht="10.5" customHeight="1">
      <c r="A3" s="110" t="s">
        <v>15</v>
      </c>
      <c r="B3" s="57" t="s">
        <v>8</v>
      </c>
      <c r="C3" s="67" t="s">
        <v>9</v>
      </c>
      <c r="D3" s="67"/>
      <c r="E3" s="67" t="s">
        <v>10</v>
      </c>
      <c r="F3" s="67"/>
      <c r="G3" s="67"/>
      <c r="H3" s="67"/>
      <c r="I3" s="67"/>
      <c r="J3" s="67" t="s">
        <v>11</v>
      </c>
      <c r="K3" s="67"/>
      <c r="L3" s="67"/>
      <c r="M3" s="67"/>
      <c r="N3" s="67"/>
      <c r="O3" s="67"/>
      <c r="P3" s="19" t="s">
        <v>12</v>
      </c>
      <c r="Q3" s="68" t="s">
        <v>13</v>
      </c>
      <c r="R3" s="117"/>
      <c r="S3" s="117"/>
      <c r="T3" s="117"/>
      <c r="U3" s="117"/>
      <c r="V3" s="118"/>
      <c r="W3" s="17"/>
    </row>
    <row r="4" spans="1:23" ht="19.5" customHeight="1">
      <c r="A4" s="110"/>
      <c r="B4" s="58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69"/>
      <c r="R4" s="119"/>
      <c r="S4" s="119"/>
      <c r="T4" s="119"/>
      <c r="U4" s="119"/>
      <c r="V4" s="120"/>
      <c r="W4" s="17"/>
    </row>
    <row r="5" spans="1:23" ht="15.75" customHeight="1">
      <c r="A5" s="110"/>
      <c r="B5" s="78" t="s">
        <v>16</v>
      </c>
      <c r="C5" s="79"/>
      <c r="D5" s="79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7"/>
    </row>
    <row r="6" spans="1:23" ht="15.75" customHeight="1">
      <c r="A6" s="110"/>
      <c r="B6" s="78" t="s">
        <v>17</v>
      </c>
      <c r="C6" s="79"/>
      <c r="D6" s="79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  <c r="W6" s="17"/>
    </row>
    <row r="7" spans="1:23" ht="14.25" customHeight="1">
      <c r="A7" s="110"/>
      <c r="B7" s="106"/>
      <c r="C7" s="107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6"/>
      <c r="Q7" s="16"/>
      <c r="R7" s="16"/>
      <c r="S7" s="16"/>
      <c r="T7" s="16"/>
      <c r="U7" s="16"/>
      <c r="V7" s="20"/>
      <c r="W7" s="17"/>
    </row>
    <row r="8" spans="1:23" ht="14.25" customHeight="1">
      <c r="A8" s="110"/>
      <c r="B8" s="43"/>
      <c r="C8" s="126" t="s">
        <v>53</v>
      </c>
      <c r="D8" s="105"/>
      <c r="E8" s="105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6"/>
      <c r="Q8" s="16"/>
      <c r="R8" s="16"/>
      <c r="S8" s="16"/>
      <c r="T8" s="16"/>
      <c r="U8" s="16"/>
      <c r="V8" s="20"/>
      <c r="W8" s="17"/>
    </row>
    <row r="9" spans="1:23" ht="14.25" customHeight="1">
      <c r="A9" s="110"/>
      <c r="B9" s="43"/>
      <c r="C9" s="126" t="s">
        <v>54</v>
      </c>
      <c r="D9" s="105"/>
      <c r="E9" s="105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6"/>
      <c r="Q9" s="16"/>
      <c r="R9" s="16"/>
      <c r="S9" s="16"/>
      <c r="T9" s="16"/>
      <c r="U9" s="16"/>
      <c r="V9" s="20"/>
      <c r="W9" s="17"/>
    </row>
    <row r="10" spans="1:23" ht="15" customHeight="1">
      <c r="A10" s="110"/>
      <c r="B10" s="127" t="s">
        <v>39</v>
      </c>
      <c r="C10" s="128"/>
      <c r="D10" s="129"/>
      <c r="E10" s="129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37"/>
      <c r="Q10" s="37"/>
      <c r="R10" s="37"/>
      <c r="S10" s="60"/>
      <c r="T10" s="60"/>
      <c r="U10" s="60"/>
      <c r="V10" s="61"/>
      <c r="W10" s="17"/>
    </row>
    <row r="11" spans="1:23" ht="15.75" customHeight="1">
      <c r="A11" s="110"/>
      <c r="B11" s="38"/>
      <c r="C11" s="3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87" t="s">
        <v>74</v>
      </c>
      <c r="T11" s="87"/>
      <c r="U11" s="87"/>
      <c r="V11" s="88"/>
      <c r="W11" s="17"/>
    </row>
    <row r="12" spans="1:23" ht="14.25" customHeight="1">
      <c r="A12" s="110"/>
      <c r="B12" s="85" t="s">
        <v>18</v>
      </c>
      <c r="C12" s="86"/>
      <c r="D12" s="66" t="s">
        <v>19</v>
      </c>
      <c r="E12" s="66"/>
      <c r="F12" s="66"/>
      <c r="G12" s="66" t="s">
        <v>20</v>
      </c>
      <c r="H12" s="66"/>
      <c r="I12" s="66"/>
      <c r="J12" s="66" t="s">
        <v>21</v>
      </c>
      <c r="K12" s="66"/>
      <c r="L12" s="66"/>
      <c r="M12" s="22" t="s">
        <v>22</v>
      </c>
      <c r="N12" s="66" t="s">
        <v>23</v>
      </c>
      <c r="O12" s="66"/>
      <c r="P12" s="66"/>
      <c r="Q12" s="66" t="s">
        <v>24</v>
      </c>
      <c r="R12" s="66"/>
      <c r="S12" s="66"/>
      <c r="T12" s="22" t="s">
        <v>25</v>
      </c>
      <c r="U12" s="22" t="s">
        <v>26</v>
      </c>
      <c r="V12" s="41" t="s">
        <v>51</v>
      </c>
      <c r="W12" s="17"/>
    </row>
    <row r="13" spans="1:23" ht="12.75" customHeight="1">
      <c r="A13" s="110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3"/>
      <c r="N13" s="55"/>
      <c r="O13" s="55"/>
      <c r="P13" s="55"/>
      <c r="Q13" s="55"/>
      <c r="R13" s="55"/>
      <c r="S13" s="55"/>
      <c r="T13" s="23"/>
      <c r="U13" s="24"/>
      <c r="V13" s="24"/>
      <c r="W13" s="17"/>
    </row>
    <row r="14" spans="1:23" ht="12.75" customHeight="1">
      <c r="A14" s="110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3"/>
      <c r="N14" s="55"/>
      <c r="O14" s="55"/>
      <c r="P14" s="55"/>
      <c r="Q14" s="55"/>
      <c r="R14" s="55"/>
      <c r="S14" s="55"/>
      <c r="T14" s="55"/>
      <c r="U14" s="55"/>
      <c r="V14" s="24"/>
      <c r="W14" s="17"/>
    </row>
    <row r="15" spans="1:23" ht="14.25" customHeight="1">
      <c r="A15" s="110"/>
      <c r="B15" s="56" t="s">
        <v>48</v>
      </c>
      <c r="C15" s="56"/>
      <c r="D15" s="56"/>
      <c r="E15" s="56"/>
      <c r="F15" s="56" t="s">
        <v>48</v>
      </c>
      <c r="G15" s="56"/>
      <c r="H15" s="56"/>
      <c r="I15" s="56"/>
      <c r="J15" s="56"/>
      <c r="K15" s="56"/>
      <c r="L15" s="56"/>
      <c r="M15" s="25" t="s">
        <v>27</v>
      </c>
      <c r="N15" s="56" t="s">
        <v>28</v>
      </c>
      <c r="O15" s="56"/>
      <c r="P15" s="56" t="s">
        <v>29</v>
      </c>
      <c r="Q15" s="56"/>
      <c r="R15" s="56" t="s">
        <v>44</v>
      </c>
      <c r="S15" s="56"/>
      <c r="T15" s="56"/>
      <c r="U15" s="56"/>
      <c r="V15" s="40" t="s">
        <v>43</v>
      </c>
      <c r="W15" s="17"/>
    </row>
    <row r="16" spans="1:23" ht="25.5" customHeight="1">
      <c r="A16" s="18"/>
      <c r="B16" s="124" t="s">
        <v>49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5"/>
      <c r="W16" s="21"/>
    </row>
    <row r="17" spans="6:23" ht="16.5">
      <c r="F17" s="26"/>
      <c r="W17" s="26"/>
    </row>
    <row r="18" spans="18:21" ht="16.5">
      <c r="R18" s="27"/>
      <c r="S18" s="102"/>
      <c r="T18" s="102"/>
      <c r="U18" s="28">
        <f>CHOOSE(T18+1,"","壹仟","貳仟","參仟","肆仟","伍仟","陸仟","柒仟","捌仟","玖仟")</f>
      </c>
    </row>
    <row r="19" spans="18:20" ht="16.5">
      <c r="R19" s="27"/>
      <c r="S19" s="89"/>
      <c r="T19" s="89"/>
    </row>
    <row r="20" spans="18:20" ht="16.5">
      <c r="R20" s="27"/>
      <c r="S20" s="89"/>
      <c r="T20" s="89"/>
    </row>
    <row r="21" spans="18:20" ht="16.5">
      <c r="R21" s="27"/>
      <c r="S21" s="89"/>
      <c r="T21" s="89"/>
    </row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</sheetData>
  <sheetProtection password="9431" sheet="1" objects="1" scenarios="1"/>
  <mergeCells count="51">
    <mergeCell ref="B16:V16"/>
    <mergeCell ref="C8:E8"/>
    <mergeCell ref="C9:E9"/>
    <mergeCell ref="B14:E14"/>
    <mergeCell ref="F14:L14"/>
    <mergeCell ref="B15:E15"/>
    <mergeCell ref="F15:L15"/>
    <mergeCell ref="R14:U14"/>
    <mergeCell ref="R15:U15"/>
    <mergeCell ref="B10:E10"/>
    <mergeCell ref="A1:W1"/>
    <mergeCell ref="R2:V2"/>
    <mergeCell ref="Q12:S12"/>
    <mergeCell ref="Q13:S13"/>
    <mergeCell ref="B3:B4"/>
    <mergeCell ref="C3:D3"/>
    <mergeCell ref="B2:D2"/>
    <mergeCell ref="B5:D5"/>
    <mergeCell ref="B6:D6"/>
    <mergeCell ref="S10:V10"/>
    <mergeCell ref="E3:I3"/>
    <mergeCell ref="Q3:Q4"/>
    <mergeCell ref="E5:V6"/>
    <mergeCell ref="J3:O3"/>
    <mergeCell ref="R3:V4"/>
    <mergeCell ref="F10:O10"/>
    <mergeCell ref="S11:V11"/>
    <mergeCell ref="B7:C7"/>
    <mergeCell ref="D7:O7"/>
    <mergeCell ref="D11:R11"/>
    <mergeCell ref="F8:O8"/>
    <mergeCell ref="F9:O9"/>
    <mergeCell ref="B12:C12"/>
    <mergeCell ref="B13:C13"/>
    <mergeCell ref="D12:F12"/>
    <mergeCell ref="D13:F13"/>
    <mergeCell ref="J12:L12"/>
    <mergeCell ref="N15:O15"/>
    <mergeCell ref="N12:P12"/>
    <mergeCell ref="N13:P13"/>
    <mergeCell ref="N14:O14"/>
    <mergeCell ref="S21:T21"/>
    <mergeCell ref="S18:T18"/>
    <mergeCell ref="A3:A15"/>
    <mergeCell ref="S19:T19"/>
    <mergeCell ref="S20:T20"/>
    <mergeCell ref="P14:Q14"/>
    <mergeCell ref="P15:Q15"/>
    <mergeCell ref="J13:L13"/>
    <mergeCell ref="G13:I13"/>
    <mergeCell ref="G12:I12"/>
  </mergeCells>
  <printOptions/>
  <pageMargins left="0.11" right="0" top="0.1" bottom="0.984251968503937" header="0.1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G28"/>
  <sheetViews>
    <sheetView zoomScalePageLayoutView="0" workbookViewId="0" topLeftCell="A1">
      <selection activeCell="A6" sqref="A6"/>
    </sheetView>
  </sheetViews>
  <sheetFormatPr defaultColWidth="9.00390625" defaultRowHeight="16.5"/>
  <cols>
    <col min="1" max="1" width="8.25390625" style="31" customWidth="1"/>
    <col min="2" max="2" width="21.375" style="31" bestFit="1" customWidth="1"/>
    <col min="3" max="3" width="5.375" style="31" bestFit="1" customWidth="1"/>
    <col min="4" max="7" width="9.50390625" style="31" bestFit="1" customWidth="1"/>
    <col min="8" max="12" width="9.00390625" style="31" customWidth="1"/>
    <col min="13" max="24" width="9.00390625" style="45" customWidth="1"/>
    <col min="25" max="16384" width="9.00390625" style="31" customWidth="1"/>
  </cols>
  <sheetData>
    <row r="1" spans="2:7" ht="16.5">
      <c r="B1" s="30">
        <f>+B2*10^C2</f>
        <v>0</v>
      </c>
      <c r="G1" s="31" t="str">
        <f>CONCATENATE(G3,G4,G5,G6,G7,G8,G9,G10,G11,G12,G13,G14,G15,G16,G17,"整")</f>
        <v>整</v>
      </c>
    </row>
    <row r="2" spans="2:3" ht="16.5">
      <c r="B2" s="30" t="str">
        <f>+MID('自動轉換大寫'!F10:F10,1,15)</f>
        <v>0</v>
      </c>
      <c r="C2" s="31">
        <v>0</v>
      </c>
    </row>
    <row r="3" spans="2:3" ht="16.5">
      <c r="B3" s="30">
        <f aca="true" t="shared" si="0" ref="B3:B14">+B4*10</f>
        <v>1000000000000</v>
      </c>
      <c r="C3" s="32" t="s">
        <v>56</v>
      </c>
    </row>
    <row r="4" spans="2:7" ht="16.5">
      <c r="B4" s="30">
        <f t="shared" si="0"/>
        <v>100000000000</v>
      </c>
      <c r="C4" s="32" t="s">
        <v>57</v>
      </c>
      <c r="D4" s="31">
        <f>+IF($B$1&gt;=B4,INT($B$1/B4),0)</f>
        <v>0</v>
      </c>
      <c r="E4" s="32">
        <f aca="true" t="shared" si="1" ref="E4:E17">VLOOKUP(D4,C$19:D$28,2)</f>
      </c>
      <c r="F4" s="31">
        <f>+IF(AND($B$1&gt;=B4,D4&lt;&gt;0),C4,"")</f>
      </c>
      <c r="G4" s="31">
        <f aca="true" t="shared" si="2" ref="G4:G17">CONCATENATE(E4,F4)</f>
      </c>
    </row>
    <row r="5" spans="2:7" ht="16.5">
      <c r="B5" s="30">
        <f t="shared" si="0"/>
        <v>10000000000</v>
      </c>
      <c r="C5" s="32" t="s">
        <v>58</v>
      </c>
      <c r="D5" s="31">
        <f aca="true" t="shared" si="3" ref="D5:D17">+IF($B$1&gt;=B5,INT($B$1/B5)-INT($B$1/B4)*10,0)</f>
        <v>0</v>
      </c>
      <c r="E5" s="32">
        <f t="shared" si="1"/>
      </c>
      <c r="F5" s="31">
        <f>+IF(AND($B$1&gt;=B5,D5&lt;&gt;0),C5,IF(AND(SUM(D4:D5)&gt;0,D6&gt;0),"零",""))</f>
      </c>
      <c r="G5" s="31">
        <f t="shared" si="2"/>
      </c>
    </row>
    <row r="6" spans="2:7" ht="16.5">
      <c r="B6" s="30">
        <f t="shared" si="0"/>
        <v>1000000000</v>
      </c>
      <c r="C6" s="32" t="s">
        <v>59</v>
      </c>
      <c r="D6" s="31">
        <f t="shared" si="3"/>
        <v>0</v>
      </c>
      <c r="E6" s="32">
        <f t="shared" si="1"/>
      </c>
      <c r="F6" s="31">
        <f>+IF(AND($B$1&gt;=B6,D6&lt;&gt;0),C6,IF(AND(SUM(D4:D5)&gt;0,D7&gt;0),"零",""))</f>
      </c>
      <c r="G6" s="31">
        <f t="shared" si="2"/>
      </c>
    </row>
    <row r="7" spans="2:7" ht="16.5">
      <c r="B7" s="30">
        <f t="shared" si="0"/>
        <v>100000000</v>
      </c>
      <c r="C7" s="32" t="s">
        <v>60</v>
      </c>
      <c r="D7" s="31">
        <f t="shared" si="3"/>
        <v>0</v>
      </c>
      <c r="E7" s="32">
        <f t="shared" si="1"/>
      </c>
      <c r="F7" s="31">
        <f>+IF(SUM(D4:D7),C7,"")</f>
      </c>
      <c r="G7" s="31">
        <f t="shared" si="2"/>
      </c>
    </row>
    <row r="8" spans="2:7" ht="16.5">
      <c r="B8" s="30">
        <f t="shared" si="0"/>
        <v>10000000</v>
      </c>
      <c r="C8" s="32" t="s">
        <v>57</v>
      </c>
      <c r="D8" s="31">
        <f t="shared" si="3"/>
        <v>0</v>
      </c>
      <c r="E8" s="32">
        <f t="shared" si="1"/>
      </c>
      <c r="F8" s="31">
        <f>+IF(AND($B$1&gt;=B8,D8&lt;&gt;0),C8,IF(AND(SUM(D3:D8)&gt;0,D9&gt;0),"零",""))</f>
      </c>
      <c r="G8" s="31">
        <f t="shared" si="2"/>
      </c>
    </row>
    <row r="9" spans="2:7" ht="16.5">
      <c r="B9" s="30">
        <f t="shared" si="0"/>
        <v>1000000</v>
      </c>
      <c r="C9" s="32" t="s">
        <v>58</v>
      </c>
      <c r="D9" s="31">
        <f t="shared" si="3"/>
        <v>0</v>
      </c>
      <c r="E9" s="32">
        <f t="shared" si="1"/>
      </c>
      <c r="F9" s="31">
        <f>+IF(AND($B$1&gt;=B9,D9&lt;&gt;0),C9,IF(AND(SUM(D4:D9)&gt;0,D10&gt;0),"零",""))</f>
      </c>
      <c r="G9" s="31">
        <f t="shared" si="2"/>
      </c>
    </row>
    <row r="10" spans="2:7" ht="16.5">
      <c r="B10" s="30">
        <f t="shared" si="0"/>
        <v>100000</v>
      </c>
      <c r="C10" s="32" t="s">
        <v>59</v>
      </c>
      <c r="D10" s="31">
        <f t="shared" si="3"/>
        <v>0</v>
      </c>
      <c r="E10" s="32">
        <f t="shared" si="1"/>
      </c>
      <c r="F10" s="31">
        <f>+IF(AND($B$1&gt;=B10,D10&lt;&gt;0),C10,IF(AND(SUM(D5:D10)&gt;0,D11&gt;0),"零",""))</f>
      </c>
      <c r="G10" s="31">
        <f t="shared" si="2"/>
      </c>
    </row>
    <row r="11" spans="2:7" ht="16.5">
      <c r="B11" s="30">
        <f t="shared" si="0"/>
        <v>10000</v>
      </c>
      <c r="C11" s="32" t="s">
        <v>61</v>
      </c>
      <c r="D11" s="31">
        <f t="shared" si="3"/>
        <v>0</v>
      </c>
      <c r="E11" s="32">
        <f t="shared" si="1"/>
      </c>
      <c r="F11" s="31">
        <f>+IF(SUM(D8:D11),C11,"")</f>
      </c>
      <c r="G11" s="31">
        <f t="shared" si="2"/>
      </c>
    </row>
    <row r="12" spans="2:7" ht="16.5">
      <c r="B12" s="30">
        <f t="shared" si="0"/>
        <v>1000</v>
      </c>
      <c r="C12" s="32" t="s">
        <v>57</v>
      </c>
      <c r="D12" s="31">
        <f t="shared" si="3"/>
        <v>0</v>
      </c>
      <c r="E12" s="32">
        <f t="shared" si="1"/>
      </c>
      <c r="F12" s="31">
        <f>+IF(AND($B$1&gt;=B12,D12&lt;&gt;0),C12,IF(AND(SUM(D7:D12)&gt;0,D13&gt;0),"零",""))</f>
      </c>
      <c r="G12" s="31">
        <f t="shared" si="2"/>
      </c>
    </row>
    <row r="13" spans="2:7" ht="16.5">
      <c r="B13" s="30">
        <f t="shared" si="0"/>
        <v>100</v>
      </c>
      <c r="C13" s="32" t="s">
        <v>58</v>
      </c>
      <c r="D13" s="31">
        <f t="shared" si="3"/>
        <v>0</v>
      </c>
      <c r="E13" s="32">
        <f t="shared" si="1"/>
      </c>
      <c r="F13" s="31">
        <f>+IF(AND($B$1&gt;=B13,D13&lt;&gt;0),C13,IF(AND(SUM(D4:D12)&gt;0,D14&gt;0),"零",""))</f>
      </c>
      <c r="G13" s="31">
        <f t="shared" si="2"/>
      </c>
    </row>
    <row r="14" spans="2:7" ht="16.5">
      <c r="B14" s="30">
        <f t="shared" si="0"/>
        <v>10</v>
      </c>
      <c r="C14" s="32" t="s">
        <v>59</v>
      </c>
      <c r="D14" s="31">
        <f t="shared" si="3"/>
        <v>0</v>
      </c>
      <c r="E14" s="32">
        <f t="shared" si="1"/>
      </c>
      <c r="F14" s="31">
        <f>+IF(AND($B$1&gt;=B14,D14&lt;&gt;0),C14,IF(AND(SUM(D5:D13)&gt;0,D15&gt;0),"零",""))</f>
      </c>
      <c r="G14" s="31">
        <f t="shared" si="2"/>
      </c>
    </row>
    <row r="15" spans="2:7" ht="16.5">
      <c r="B15" s="30">
        <v>1</v>
      </c>
      <c r="C15" s="32" t="s">
        <v>62</v>
      </c>
      <c r="D15" s="31">
        <f t="shared" si="3"/>
        <v>0</v>
      </c>
      <c r="E15" s="32">
        <f t="shared" si="1"/>
      </c>
      <c r="F15" s="31">
        <f>+IF(SUM(D4:D15),C15,"")</f>
      </c>
      <c r="G15" s="31">
        <f t="shared" si="2"/>
      </c>
    </row>
    <row r="16" spans="2:7" ht="16.5">
      <c r="B16" s="30">
        <v>0.1</v>
      </c>
      <c r="C16" s="32" t="s">
        <v>63</v>
      </c>
      <c r="D16" s="31">
        <f t="shared" si="3"/>
        <v>0</v>
      </c>
      <c r="E16" s="32">
        <f t="shared" si="1"/>
      </c>
      <c r="F16" s="31">
        <f>+IF(AND($B$1&gt;=B16,D16&lt;&gt;0),C16,"")</f>
      </c>
      <c r="G16" s="31">
        <f t="shared" si="2"/>
      </c>
    </row>
    <row r="17" spans="2:7" ht="16.5">
      <c r="B17" s="30">
        <f>+B16/10</f>
        <v>0.01</v>
      </c>
      <c r="C17" s="32" t="s">
        <v>64</v>
      </c>
      <c r="D17" s="31">
        <f t="shared" si="3"/>
        <v>0</v>
      </c>
      <c r="E17" s="32">
        <f t="shared" si="1"/>
      </c>
      <c r="F17" s="31">
        <f>+IF(AND($B$1&gt;=B17,D17&lt;&gt;0),C17,"")</f>
      </c>
      <c r="G17" s="31">
        <f t="shared" si="2"/>
      </c>
    </row>
    <row r="19" spans="3:4" ht="16.5">
      <c r="C19" s="30">
        <v>0</v>
      </c>
      <c r="D19" s="31">
        <f>+""</f>
      </c>
    </row>
    <row r="20" spans="3:4" ht="16.5">
      <c r="C20" s="33">
        <v>1</v>
      </c>
      <c r="D20" s="31" t="s">
        <v>65</v>
      </c>
    </row>
    <row r="21" spans="3:4" ht="16.5">
      <c r="C21" s="34">
        <v>2</v>
      </c>
      <c r="D21" s="31" t="s">
        <v>66</v>
      </c>
    </row>
    <row r="22" spans="3:4" ht="16.5">
      <c r="C22" s="34">
        <v>3</v>
      </c>
      <c r="D22" s="31" t="s">
        <v>67</v>
      </c>
    </row>
    <row r="23" spans="3:4" ht="16.5">
      <c r="C23" s="34">
        <v>4</v>
      </c>
      <c r="D23" s="31" t="s">
        <v>68</v>
      </c>
    </row>
    <row r="24" spans="3:4" ht="16.5">
      <c r="C24" s="34">
        <v>5</v>
      </c>
      <c r="D24" s="31" t="s">
        <v>69</v>
      </c>
    </row>
    <row r="25" spans="3:4" ht="16.5">
      <c r="C25" s="34">
        <v>6</v>
      </c>
      <c r="D25" s="31" t="s">
        <v>70</v>
      </c>
    </row>
    <row r="26" spans="3:4" ht="16.5">
      <c r="C26" s="34">
        <v>7</v>
      </c>
      <c r="D26" s="31" t="s">
        <v>71</v>
      </c>
    </row>
    <row r="27" spans="3:4" ht="16.5">
      <c r="C27" s="34">
        <v>8</v>
      </c>
      <c r="D27" s="31" t="s">
        <v>72</v>
      </c>
    </row>
    <row r="28" spans="3:4" ht="16.5">
      <c r="C28" s="34">
        <v>9</v>
      </c>
      <c r="D28" s="31" t="s">
        <v>73</v>
      </c>
    </row>
  </sheetData>
  <sheetProtection password="87B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RPT</dc:creator>
  <cp:keywords/>
  <dc:description/>
  <cp:lastModifiedBy>chia</cp:lastModifiedBy>
  <cp:lastPrinted>2019-05-28T06:33:30Z</cp:lastPrinted>
  <dcterms:created xsi:type="dcterms:W3CDTF">2005-08-12T02:48:23Z</dcterms:created>
  <dcterms:modified xsi:type="dcterms:W3CDTF">2019-05-28T06:39:04Z</dcterms:modified>
  <cp:category/>
  <cp:version/>
  <cp:contentType/>
  <cp:contentStatus/>
</cp:coreProperties>
</file>